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00" windowHeight="12420" firstSheet="3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<sst xmlns="http://schemas.openxmlformats.org/spreadsheetml/2006/main" count="96" uniqueCount="30">
  <si>
    <t>TOTALE G.G. ASSENZA (ferie escluse)</t>
  </si>
  <si>
    <t>gg medi pro capite  assenze</t>
  </si>
  <si>
    <t>gg medi pro capite assenze (ferie escluse)</t>
  </si>
  <si>
    <t>TOTALE PERSONALE compreso il dirigente</t>
  </si>
  <si>
    <t>N. COMPLESSIVO G.G. DI ASSENZA  A QUALUNQUE TITOLO</t>
  </si>
  <si>
    <t xml:space="preserve">PERCENTUALE DI PRESENZA (rapporto percentuale tra il numero dei giorni lavorativi effettuati dal personale e  il numero dei giorni lavorativi del mese di riferimento) </t>
  </si>
  <si>
    <t>PERSONALE IN SERVIZIO PRESSO IL CONSORZIO PARCO NORD MILANO: MESE DI GENNAIO  2010</t>
  </si>
  <si>
    <t>N. teorico GIORNI  presenza mese di GENNAIO gg. lav. 19</t>
  </si>
  <si>
    <t>PERSONALE IN SERVIZIO PRESSO IL CONSORZIO PARCO NORD MILANO: MESE DI FEBBRAIO  2010</t>
  </si>
  <si>
    <t>N. teorico GIORNI  presenza mese di FEBBRAIO gg. lav. 20</t>
  </si>
  <si>
    <t>N. teorico GIORNI  presenza mese di MARZO gg. lav. 23</t>
  </si>
  <si>
    <t>PERSONALE IN SERVIZIO PRESSO IL CONSORZIO PARCO NORD MILANO: MESE DI MARZO  2010</t>
  </si>
  <si>
    <t>PERSONALE IN SERVIZIO PRESSO IL CONSORZIO PARCO NORD MILANO: MESE DI APRILE  2010</t>
  </si>
  <si>
    <t>N. teorico GIORNI  presenza mese di APRILE gg. lav. 21</t>
  </si>
  <si>
    <t>PERSONALE IN SERVIZIO PRESSO IL CONSORZIO PARCO NORD MILANO: MESE DI  MAGGIO  2010</t>
  </si>
  <si>
    <t>N. teorico GIORNI  presenza mese di MAGGIO gg. lav. 21</t>
  </si>
  <si>
    <t>N. teorico GIORNI  presenza mese di GIUGNO gg. lav. 21</t>
  </si>
  <si>
    <t>PERSONALE IN SERVIZIO PRESSO IL CONSORZIO PARCO NORD MILANO: MESE DI  GIUGNO  2010</t>
  </si>
  <si>
    <t>PERSONALE IN SERVIZIO PRESSO IL CONSORZIO PARCO NORD MILANO: MESE DI  LUGLIO  2010</t>
  </si>
  <si>
    <t>N. teorico GIORNI  presenza mese di LUGLIO gg. lav. 21</t>
  </si>
  <si>
    <t>PERSONALE IN SERVIZIO PRESSO IL CONSORZIO PARCO NORD MILANO: MESE DI AGOSTO  2010</t>
  </si>
  <si>
    <t>N. teorico GIORNI  presenza mese di AGOSTO gg. lav. 22</t>
  </si>
  <si>
    <t>N. teorico GIORNI  presenza mese di SETTEMBRE gg. lav. 22</t>
  </si>
  <si>
    <t>PERSONALE IN SERVIZIO PRESSO IL CONSORZIO PARCO NORD MILANO: MESE DI SETTEMBRE  2010</t>
  </si>
  <si>
    <t>PERSONALE IN SERVIZIO PRESSO IL CONSORZIO PARCO NORD MILANO: MESE DI OTTOBRE  2010</t>
  </si>
  <si>
    <t>N. teorico GIORNI  presenza mese di OTTOBRE gg. lav. 21</t>
  </si>
  <si>
    <t>N. teorico GIORNI  presenza mese di NOVEMBRE gg. lav. 21</t>
  </si>
  <si>
    <t>PERSONALE IN SERVIZIO PRESSO IL CONSORZIO PARCO NORD MILANO: MESE DI NOVEMBRE  2010</t>
  </si>
  <si>
    <t>N. teorico GIORNI  presenza mese di DICEMBRE gg. lav. 21</t>
  </si>
  <si>
    <t>PERSONALE IN SERVIZIO PRESSO IL CONSORZIO PARCO NORD MILANO: MESE DI DICEMBRE 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</si>
</sst>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4" fontId="0" fillId="0" borderId="14" xfId="43" applyNumberFormat="1" applyBorder="1" applyAlignment="1">
      <alignment horizontal="center"/>
    </xf>
    <xf numFmtId="43" fontId="0" fillId="0" borderId="14" xfId="43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25" sqref="G24:G25"/>
    </sheetView>
  </sheetViews>
  <sheetFormatPr defaultColWidth="9.140625" defaultRowHeight="12.75"/>
  <cols>
    <col min="1" max="2" width="18.421875" style="0" customWidth="1"/>
    <col min="3" max="3" width="26.8515625" style="0" customWidth="1"/>
    <col min="4" max="4" width="16.7109375" style="0" customWidth="1"/>
    <col min="5" max="5" width="17.421875" style="0" customWidth="1"/>
    <col min="6" max="6" width="20.7109375" style="0" customWidth="1"/>
    <col min="7" max="7" width="35.57421875" style="0" customWidth="1"/>
  </cols>
  <sheetData>
    <row r="1" spans="1:6" ht="13.5" thickBot="1">
      <c r="A1" s="11" t="s">
        <v>6</v>
      </c>
      <c r="B1" s="12"/>
      <c r="C1" s="12"/>
      <c r="D1" s="12"/>
      <c r="E1" s="12"/>
      <c r="F1" s="13"/>
    </row>
    <row r="2" ht="13.5" thickBot="1"/>
    <row r="3" spans="1:7" ht="66" customHeight="1">
      <c r="A3" s="1" t="s">
        <v>3</v>
      </c>
      <c r="B3" s="2" t="s">
        <v>4</v>
      </c>
      <c r="C3" s="2" t="s">
        <v>7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v>258</v>
      </c>
      <c r="C4" s="6">
        <v>855</v>
      </c>
      <c r="D4" s="5">
        <v>148</v>
      </c>
      <c r="E4" s="7">
        <f>B4/A4</f>
        <v>5.863636363636363</v>
      </c>
      <c r="F4" s="8">
        <f>D4/A4</f>
        <v>3.3636363636363638</v>
      </c>
      <c r="G4" s="9">
        <f>(C4-B4)/C4</f>
        <v>0.6982456140350877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7.140625" style="0" customWidth="1"/>
    <col min="3" max="3" width="16.28125" style="0" customWidth="1"/>
    <col min="4" max="4" width="13.7109375" style="0" customWidth="1"/>
    <col min="5" max="5" width="17.8515625" style="0" customWidth="1"/>
    <col min="6" max="6" width="15.8515625" style="0" customWidth="1"/>
    <col min="7" max="7" width="24.00390625" style="0" customWidth="1"/>
  </cols>
  <sheetData>
    <row r="1" spans="1:6" ht="13.5" thickBot="1">
      <c r="A1" s="11" t="s">
        <v>24</v>
      </c>
      <c r="B1" s="12"/>
      <c r="C1" s="12"/>
      <c r="D1" s="12"/>
      <c r="E1" s="12"/>
      <c r="F1" s="13"/>
    </row>
    <row r="2" ht="13.5" thickBot="1"/>
    <row r="3" spans="1:7" ht="63.75" customHeight="1">
      <c r="A3" s="1" t="s">
        <v>3</v>
      </c>
      <c r="B3" s="2" t="s">
        <v>4</v>
      </c>
      <c r="C3" s="2" t="s">
        <v>25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C4-744</f>
        <v>180</v>
      </c>
      <c r="C4" s="6">
        <f>21*44</f>
        <v>924</v>
      </c>
      <c r="D4" s="5">
        <f>B4-33</f>
        <v>147</v>
      </c>
      <c r="E4" s="7">
        <f>B4/A4</f>
        <v>4.090909090909091</v>
      </c>
      <c r="F4" s="8">
        <f>D4/A4</f>
        <v>3.340909090909091</v>
      </c>
      <c r="G4" s="9">
        <f>(C4-B4)/C4</f>
        <v>0.8051948051948052</v>
      </c>
    </row>
    <row r="9" ht="12.75">
      <c r="C9" s="1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7.140625" style="0" customWidth="1"/>
    <col min="3" max="3" width="16.28125" style="0" customWidth="1"/>
    <col min="4" max="4" width="13.7109375" style="0" customWidth="1"/>
    <col min="5" max="5" width="17.8515625" style="0" customWidth="1"/>
    <col min="6" max="6" width="15.8515625" style="0" customWidth="1"/>
    <col min="7" max="7" width="24.00390625" style="0" customWidth="1"/>
  </cols>
  <sheetData>
    <row r="1" spans="1:6" ht="13.5" thickBot="1">
      <c r="A1" s="11" t="s">
        <v>27</v>
      </c>
      <c r="B1" s="12"/>
      <c r="C1" s="12"/>
      <c r="D1" s="12"/>
      <c r="E1" s="12"/>
      <c r="F1" s="13"/>
    </row>
    <row r="2" ht="13.5" thickBot="1"/>
    <row r="3" spans="1:7" ht="63.75" customHeight="1">
      <c r="A3" s="1" t="s">
        <v>3</v>
      </c>
      <c r="B3" s="2" t="s">
        <v>4</v>
      </c>
      <c r="C3" s="2" t="s">
        <v>26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C4-726</f>
        <v>198</v>
      </c>
      <c r="C4" s="6">
        <f>21*44</f>
        <v>924</v>
      </c>
      <c r="D4" s="5">
        <f>B4-49</f>
        <v>149</v>
      </c>
      <c r="E4" s="7">
        <f>B4/A4</f>
        <v>4.5</v>
      </c>
      <c r="F4" s="8">
        <f>D4/A4</f>
        <v>3.3863636363636362</v>
      </c>
      <c r="G4" s="9">
        <f>(C4-B4)/C4</f>
        <v>0.7857142857142857</v>
      </c>
    </row>
    <row r="9" ht="12.75">
      <c r="C9" s="1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0.28125" style="0" customWidth="1"/>
    <col min="2" max="2" width="17.140625" style="0" customWidth="1"/>
    <col min="3" max="3" width="16.28125" style="0" customWidth="1"/>
    <col min="4" max="4" width="13.7109375" style="0" customWidth="1"/>
    <col min="5" max="5" width="17.8515625" style="0" customWidth="1"/>
    <col min="6" max="6" width="15.8515625" style="0" customWidth="1"/>
    <col min="7" max="7" width="24.00390625" style="0" customWidth="1"/>
  </cols>
  <sheetData>
    <row r="1" spans="1:6" ht="13.5" thickBot="1">
      <c r="A1" s="11" t="s">
        <v>29</v>
      </c>
      <c r="B1" s="12"/>
      <c r="C1" s="12"/>
      <c r="D1" s="12"/>
      <c r="E1" s="12"/>
      <c r="F1" s="13"/>
    </row>
    <row r="2" ht="13.5" thickBot="1"/>
    <row r="3" spans="1:7" ht="63.75" customHeight="1">
      <c r="A3" s="1" t="s">
        <v>3</v>
      </c>
      <c r="B3" s="2" t="s">
        <v>4</v>
      </c>
      <c r="C3" s="2" t="s">
        <v>28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C4-549</f>
        <v>375</v>
      </c>
      <c r="C4" s="6">
        <f>21*44</f>
        <v>924</v>
      </c>
      <c r="D4" s="5">
        <f>B4-172</f>
        <v>203</v>
      </c>
      <c r="E4" s="7">
        <f>B4/A4</f>
        <v>8.522727272727273</v>
      </c>
      <c r="F4" s="8">
        <f>D4/A4</f>
        <v>4.613636363636363</v>
      </c>
      <c r="G4" s="9">
        <f>(C4-B4)/C4</f>
        <v>0.5941558441558441</v>
      </c>
    </row>
    <row r="9" ht="12.75">
      <c r="C9" s="1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8.57421875" style="0" customWidth="1"/>
    <col min="2" max="2" width="20.57421875" style="0" customWidth="1"/>
    <col min="3" max="3" width="14.00390625" style="0" customWidth="1"/>
    <col min="4" max="4" width="11.7109375" style="0" customWidth="1"/>
    <col min="5" max="5" width="14.8515625" style="0" customWidth="1"/>
    <col min="6" max="6" width="28.00390625" style="0" customWidth="1"/>
    <col min="7" max="7" width="36.00390625" style="0" customWidth="1"/>
  </cols>
  <sheetData>
    <row r="1" spans="1:6" ht="13.5" thickBot="1">
      <c r="A1" s="11" t="s">
        <v>8</v>
      </c>
      <c r="B1" s="12"/>
      <c r="C1" s="12"/>
      <c r="D1" s="12"/>
      <c r="E1" s="12"/>
      <c r="F1" s="13"/>
    </row>
    <row r="2" ht="13.5" thickBot="1"/>
    <row r="3" spans="1:7" ht="75.75" customHeight="1">
      <c r="A3" s="1" t="s">
        <v>3</v>
      </c>
      <c r="B3" s="2" t="s">
        <v>4</v>
      </c>
      <c r="C3" s="2" t="s">
        <v>9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v>227</v>
      </c>
      <c r="C4" s="6">
        <f>20*45</f>
        <v>900</v>
      </c>
      <c r="D4" s="5">
        <f>227-38</f>
        <v>189</v>
      </c>
      <c r="E4" s="7">
        <f>B4/A4</f>
        <v>5.159090909090909</v>
      </c>
      <c r="F4" s="8">
        <f>D4/A4</f>
        <v>4.295454545454546</v>
      </c>
      <c r="G4" s="9">
        <f>(C4-B4)/C4</f>
        <v>0.7477777777777778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8.57421875" style="0" customWidth="1"/>
    <col min="2" max="2" width="20.57421875" style="0" customWidth="1"/>
    <col min="3" max="3" width="14.00390625" style="0" customWidth="1"/>
    <col min="4" max="4" width="9.7109375" style="0" customWidth="1"/>
    <col min="5" max="5" width="14.8515625" style="0" customWidth="1"/>
    <col min="6" max="6" width="23.8515625" style="0" customWidth="1"/>
    <col min="7" max="7" width="36.00390625" style="0" customWidth="1"/>
  </cols>
  <sheetData>
    <row r="1" spans="1:6" ht="13.5" thickBot="1">
      <c r="A1" s="11" t="s">
        <v>11</v>
      </c>
      <c r="B1" s="12"/>
      <c r="C1" s="12"/>
      <c r="D1" s="12"/>
      <c r="E1" s="12"/>
      <c r="F1" s="13"/>
    </row>
    <row r="2" ht="13.5" thickBot="1"/>
    <row r="3" spans="1:7" ht="75.75" customHeight="1">
      <c r="A3" s="1" t="s">
        <v>3</v>
      </c>
      <c r="B3" s="2" t="s">
        <v>4</v>
      </c>
      <c r="C3" s="2" t="s">
        <v>10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C4-813</f>
        <v>222</v>
      </c>
      <c r="C4" s="6">
        <f>23*45</f>
        <v>1035</v>
      </c>
      <c r="D4" s="5">
        <f>222-28</f>
        <v>194</v>
      </c>
      <c r="E4" s="7">
        <f>B4/A4</f>
        <v>5.045454545454546</v>
      </c>
      <c r="F4" s="8">
        <f>D4/A4</f>
        <v>4.409090909090909</v>
      </c>
      <c r="G4" s="9">
        <f>(C4-B4)/C4</f>
        <v>0.7855072463768116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6.00390625" style="0" customWidth="1"/>
    <col min="2" max="2" width="21.140625" style="0" customWidth="1"/>
    <col min="3" max="3" width="17.00390625" style="0" customWidth="1"/>
    <col min="4" max="4" width="19.28125" style="0" customWidth="1"/>
    <col min="5" max="5" width="18.140625" style="0" customWidth="1"/>
    <col min="6" max="6" width="22.140625" style="0" customWidth="1"/>
    <col min="7" max="7" width="32.7109375" style="0" customWidth="1"/>
  </cols>
  <sheetData>
    <row r="1" spans="1:6" ht="13.5" thickBot="1">
      <c r="A1" s="11" t="s">
        <v>12</v>
      </c>
      <c r="B1" s="12"/>
      <c r="C1" s="12"/>
      <c r="D1" s="12"/>
      <c r="E1" s="12"/>
      <c r="F1" s="13"/>
    </row>
    <row r="2" ht="13.5" thickBot="1"/>
    <row r="3" spans="1:7" ht="66" customHeight="1">
      <c r="A3" s="1" t="s">
        <v>3</v>
      </c>
      <c r="B3" s="2" t="s">
        <v>4</v>
      </c>
      <c r="C3" s="2" t="s">
        <v>13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v>258</v>
      </c>
      <c r="C4" s="6">
        <f>21*44</f>
        <v>924</v>
      </c>
      <c r="D4" s="5">
        <v>157</v>
      </c>
      <c r="E4" s="7">
        <f>B4/A4</f>
        <v>5.863636363636363</v>
      </c>
      <c r="F4" s="8">
        <f>D4/A4</f>
        <v>3.5681818181818183</v>
      </c>
      <c r="G4" s="9">
        <f>(C4-B4)/C4</f>
        <v>0.7207792207792207</v>
      </c>
    </row>
    <row r="8" spans="3:4" ht="12.75">
      <c r="C8" s="10"/>
      <c r="D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16.00390625" style="0" customWidth="1"/>
    <col min="2" max="2" width="21.140625" style="0" customWidth="1"/>
    <col min="3" max="3" width="17.00390625" style="0" customWidth="1"/>
    <col min="4" max="4" width="19.28125" style="0" customWidth="1"/>
    <col min="5" max="5" width="18.140625" style="0" customWidth="1"/>
    <col min="6" max="6" width="22.140625" style="0" customWidth="1"/>
    <col min="7" max="7" width="32.7109375" style="0" customWidth="1"/>
  </cols>
  <sheetData>
    <row r="1" spans="1:6" ht="13.5" thickBot="1">
      <c r="A1" s="11" t="s">
        <v>14</v>
      </c>
      <c r="B1" s="12"/>
      <c r="C1" s="12"/>
      <c r="D1" s="12"/>
      <c r="E1" s="12"/>
      <c r="F1" s="13"/>
    </row>
    <row r="2" ht="13.5" thickBot="1"/>
    <row r="3" spans="1:7" ht="66" customHeight="1">
      <c r="A3" s="1" t="s">
        <v>3</v>
      </c>
      <c r="B3" s="2" t="s">
        <v>4</v>
      </c>
      <c r="C3" s="2" t="s">
        <v>15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C4-762</f>
        <v>162</v>
      </c>
      <c r="C4" s="6">
        <f>21*44</f>
        <v>924</v>
      </c>
      <c r="D4" s="5">
        <f>162-44</f>
        <v>118</v>
      </c>
      <c r="E4" s="7">
        <f>B4/A4</f>
        <v>3.6818181818181817</v>
      </c>
      <c r="F4" s="8">
        <f>D4/A4</f>
        <v>2.6818181818181817</v>
      </c>
      <c r="G4" s="9">
        <f>(C4-B4)/C4</f>
        <v>0.8246753246753247</v>
      </c>
    </row>
    <row r="8" spans="3:4" ht="12.75">
      <c r="C8" s="10"/>
      <c r="D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6.00390625" style="0" customWidth="1"/>
    <col min="2" max="2" width="21.140625" style="0" customWidth="1"/>
    <col min="3" max="3" width="17.00390625" style="0" customWidth="1"/>
    <col min="4" max="4" width="19.28125" style="0" customWidth="1"/>
    <col min="5" max="5" width="18.140625" style="0" customWidth="1"/>
    <col min="6" max="6" width="22.140625" style="0" customWidth="1"/>
    <col min="7" max="7" width="32.7109375" style="0" customWidth="1"/>
  </cols>
  <sheetData>
    <row r="1" spans="1:6" ht="13.5" thickBot="1">
      <c r="A1" s="11" t="s">
        <v>17</v>
      </c>
      <c r="B1" s="12"/>
      <c r="C1" s="12"/>
      <c r="D1" s="12"/>
      <c r="E1" s="12"/>
      <c r="F1" s="13"/>
    </row>
    <row r="2" ht="13.5" thickBot="1"/>
    <row r="3" spans="1:7" ht="66" customHeight="1">
      <c r="A3" s="1" t="s">
        <v>3</v>
      </c>
      <c r="B3" s="2" t="s">
        <v>4</v>
      </c>
      <c r="C3" s="2" t="s">
        <v>16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C4-659</f>
        <v>265</v>
      </c>
      <c r="C4" s="6">
        <f>21*44</f>
        <v>924</v>
      </c>
      <c r="D4" s="5">
        <f>B4-79</f>
        <v>186</v>
      </c>
      <c r="E4" s="7">
        <f>B4/A4</f>
        <v>6.0227272727272725</v>
      </c>
      <c r="F4" s="8">
        <f>D4/A4</f>
        <v>4.2272727272727275</v>
      </c>
      <c r="G4" s="9">
        <f>(C4-B4)/C4</f>
        <v>0.7132034632034632</v>
      </c>
    </row>
    <row r="8" spans="3:4" ht="12.75">
      <c r="C8" s="10"/>
      <c r="D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6.00390625" style="0" customWidth="1"/>
    <col min="2" max="2" width="21.140625" style="0" customWidth="1"/>
    <col min="3" max="3" width="17.00390625" style="0" customWidth="1"/>
    <col min="4" max="4" width="19.28125" style="0" customWidth="1"/>
    <col min="5" max="5" width="18.140625" style="0" customWidth="1"/>
    <col min="6" max="6" width="22.140625" style="0" customWidth="1"/>
    <col min="7" max="7" width="32.7109375" style="0" customWidth="1"/>
  </cols>
  <sheetData>
    <row r="1" spans="1:6" ht="13.5" thickBot="1">
      <c r="A1" s="11" t="s">
        <v>18</v>
      </c>
      <c r="B1" s="12"/>
      <c r="C1" s="12"/>
      <c r="D1" s="12"/>
      <c r="E1" s="12"/>
      <c r="F1" s="13"/>
    </row>
    <row r="2" ht="13.5" thickBot="1"/>
    <row r="3" spans="1:7" ht="66" customHeight="1">
      <c r="A3" s="1" t="s">
        <v>3</v>
      </c>
      <c r="B3" s="2" t="s">
        <v>4</v>
      </c>
      <c r="C3" s="2" t="s">
        <v>19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C4-539</f>
        <v>429</v>
      </c>
      <c r="C4" s="6">
        <f>22*44</f>
        <v>968</v>
      </c>
      <c r="D4" s="5">
        <f>B4-205</f>
        <v>224</v>
      </c>
      <c r="E4" s="7">
        <f>B4/A4</f>
        <v>9.75</v>
      </c>
      <c r="F4" s="8">
        <f>D4/A4</f>
        <v>5.090909090909091</v>
      </c>
      <c r="G4" s="9">
        <f>(C4-B4)/C4</f>
        <v>0.5568181818181818</v>
      </c>
    </row>
    <row r="8" spans="3:4" ht="12.75">
      <c r="C8" s="10"/>
      <c r="D8" s="1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7.140625" style="0" customWidth="1"/>
    <col min="3" max="3" width="16.28125" style="0" customWidth="1"/>
    <col min="4" max="4" width="13.7109375" style="0" customWidth="1"/>
    <col min="5" max="5" width="17.8515625" style="0" customWidth="1"/>
    <col min="6" max="6" width="15.8515625" style="0" customWidth="1"/>
    <col min="7" max="7" width="24.00390625" style="0" customWidth="1"/>
  </cols>
  <sheetData>
    <row r="1" spans="1:6" ht="13.5" thickBot="1">
      <c r="A1" s="11" t="s">
        <v>20</v>
      </c>
      <c r="B1" s="12"/>
      <c r="C1" s="12"/>
      <c r="D1" s="12"/>
      <c r="E1" s="12"/>
      <c r="F1" s="13"/>
    </row>
    <row r="2" ht="13.5" thickBot="1"/>
    <row r="3" spans="1:7" ht="63.75" customHeight="1">
      <c r="A3" s="1" t="s">
        <v>3</v>
      </c>
      <c r="B3" s="2" t="s">
        <v>4</v>
      </c>
      <c r="C3" s="2" t="s">
        <v>21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C4-424</f>
        <v>544</v>
      </c>
      <c r="C4" s="6">
        <f>22*44</f>
        <v>968</v>
      </c>
      <c r="D4" s="5">
        <f>B4-421</f>
        <v>123</v>
      </c>
      <c r="E4" s="7">
        <f>B4/A4</f>
        <v>12.363636363636363</v>
      </c>
      <c r="F4" s="8">
        <f>D4/A4</f>
        <v>2.7954545454545454</v>
      </c>
      <c r="G4" s="9">
        <f>(C4-B4)/C4</f>
        <v>0.4380165289256198</v>
      </c>
    </row>
    <row r="9" ht="12.75">
      <c r="C9" s="1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7.140625" style="0" customWidth="1"/>
    <col min="3" max="3" width="16.28125" style="0" customWidth="1"/>
    <col min="4" max="4" width="13.7109375" style="0" customWidth="1"/>
    <col min="5" max="5" width="17.8515625" style="0" customWidth="1"/>
    <col min="6" max="6" width="15.8515625" style="0" customWidth="1"/>
    <col min="7" max="7" width="24.00390625" style="0" customWidth="1"/>
  </cols>
  <sheetData>
    <row r="1" spans="1:6" ht="13.5" thickBot="1">
      <c r="A1" s="11" t="s">
        <v>23</v>
      </c>
      <c r="B1" s="12"/>
      <c r="C1" s="12"/>
      <c r="D1" s="12"/>
      <c r="E1" s="12"/>
      <c r="F1" s="13"/>
    </row>
    <row r="2" ht="13.5" thickBot="1"/>
    <row r="3" spans="1:7" ht="63.75" customHeight="1">
      <c r="A3" s="1" t="s">
        <v>3</v>
      </c>
      <c r="B3" s="2" t="s">
        <v>4</v>
      </c>
      <c r="C3" s="2" t="s">
        <v>22</v>
      </c>
      <c r="D3" s="2" t="s">
        <v>0</v>
      </c>
      <c r="E3" s="2" t="s">
        <v>1</v>
      </c>
      <c r="F3" s="2" t="s">
        <v>2</v>
      </c>
      <c r="G3" s="3" t="s">
        <v>5</v>
      </c>
    </row>
    <row r="4" spans="1:7" ht="13.5" thickBot="1">
      <c r="A4" s="4">
        <v>44</v>
      </c>
      <c r="B4" s="5">
        <f>C4-719</f>
        <v>249</v>
      </c>
      <c r="C4" s="6">
        <f>22*44</f>
        <v>968</v>
      </c>
      <c r="D4" s="5">
        <f>B4-111</f>
        <v>138</v>
      </c>
      <c r="E4" s="7">
        <f>B4/A4</f>
        <v>5.659090909090909</v>
      </c>
      <c r="F4" s="8">
        <f>D4/A4</f>
        <v>3.1363636363636362</v>
      </c>
      <c r="G4" s="9">
        <f>(C4-B4)/C4</f>
        <v>0.7427685950413223</v>
      </c>
    </row>
    <row r="9" ht="12.75">
      <c r="C9" s="1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USRPNM38</dc:creator>
  <cp:keywords/>
  <dc:description/>
  <cp:lastModifiedBy>usrpnm38</cp:lastModifiedBy>
  <dcterms:created xsi:type="dcterms:W3CDTF">2010-02-24T10:38:58Z</dcterms:created>
  <dcterms:modified xsi:type="dcterms:W3CDTF">2011-01-26T13:58:32Z</dcterms:modified>
  <cp:category/>
  <cp:version/>
  <cp:contentType/>
  <cp:contentStatus/>
</cp:coreProperties>
</file>